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420" windowWidth="22755" windowHeight="9255" activeTab="0"/>
  </bookViews>
  <sheets>
    <sheet name="REGISTAR" sheetId="1" r:id="rId1"/>
    <sheet name="Sheet2" sheetId="2" r:id="rId2"/>
    <sheet name="SPECIFIKACIJA" sheetId="3" r:id="rId3"/>
  </sheets>
  <definedNames/>
  <calcPr calcId="144525"/>
</workbook>
</file>

<file path=xl/sharedStrings.xml><?xml version="1.0" encoding="utf-8"?>
<sst xmlns="http://schemas.openxmlformats.org/spreadsheetml/2006/main" count="75" uniqueCount="46">
  <si>
    <t xml:space="preserve">Ulica Vladka Mačeka 5 i 7, Samobor </t>
  </si>
  <si>
    <t>OIB: 38523929205</t>
  </si>
  <si>
    <t xml:space="preserve">Sukladno članku 28. stavak 2. Zakona o javnoj nabavi ("Narodne novine" broj 120/2016) objavljuje se </t>
  </si>
  <si>
    <t>REDNI BROJ</t>
  </si>
  <si>
    <t>EVIDENCIJSKI BROJ NABAVE</t>
  </si>
  <si>
    <t>PREDMET UGOVORA</t>
  </si>
  <si>
    <t>DATUM SKLAPANJA UGOVORA</t>
  </si>
  <si>
    <t>ROK NA KOJI JE SKLOPLJEN UGOVOR</t>
  </si>
  <si>
    <t xml:space="preserve">Jednostavna nabava </t>
  </si>
  <si>
    <t>1 god</t>
  </si>
  <si>
    <t xml:space="preserve">HILC obrt </t>
  </si>
  <si>
    <t xml:space="preserve">Materijal za 3D printer HP </t>
  </si>
  <si>
    <t>CGS plus</t>
  </si>
  <si>
    <t>Opskrba plinom</t>
  </si>
  <si>
    <t xml:space="preserve">Električna energija </t>
  </si>
  <si>
    <t xml:space="preserve">Usluga čišćenja poslovnih prostora </t>
  </si>
  <si>
    <t>PODUZETNIČKI CENTAR SAMOBOR d.o.o.</t>
  </si>
  <si>
    <t>HILC</t>
  </si>
  <si>
    <t>HEP</t>
  </si>
  <si>
    <t>MEĐIMURJE</t>
  </si>
  <si>
    <t>CGS</t>
  </si>
  <si>
    <t>=</t>
  </si>
  <si>
    <t>DATUM IZVRŠENJA UGOVORA</t>
  </si>
  <si>
    <t xml:space="preserve">MEĐIMURJE PLIN D.O.O. </t>
  </si>
  <si>
    <t>SI 66419492</t>
  </si>
  <si>
    <t>BROJAČNA OZNAKA PREDMETA NABAVE CPV</t>
  </si>
  <si>
    <t>VRSTA POSTUPKA</t>
  </si>
  <si>
    <t>NAZIV UGOVARATELJA</t>
  </si>
  <si>
    <t>OIB UGOVARATELJA</t>
  </si>
  <si>
    <t>IZNOS SKLOPLJENOG UGOVORA (BEZ PDV-a)</t>
  </si>
  <si>
    <t>PDV</t>
  </si>
  <si>
    <t>UKUPNI IZNOS SKLOPLJENOG UGOVORA (s PDV-om)</t>
  </si>
  <si>
    <t>BROJ OBJAVE U EOJN</t>
  </si>
  <si>
    <t>-</t>
  </si>
  <si>
    <t>01.01.2022.</t>
  </si>
  <si>
    <t>HEP ELEKTRA D.O.O.</t>
  </si>
  <si>
    <t>HEP OPSKRBA D.O.O.</t>
  </si>
  <si>
    <t>01.09.2022.</t>
  </si>
  <si>
    <t>2 god</t>
  </si>
  <si>
    <t xml:space="preserve">Materijal za 3D printer  </t>
  </si>
  <si>
    <t xml:space="preserve">3DZ s.p.a. </t>
  </si>
  <si>
    <t>IT 05142580264</t>
  </si>
  <si>
    <t>Materijal PERSPEX</t>
  </si>
  <si>
    <t>SAMPOS d.o.o.</t>
  </si>
  <si>
    <t>19520000-7</t>
  </si>
  <si>
    <t>REGISTAR SKLOPLJENIH UGOVORA O JAVNOJ NABAVI I NJIHOVOG IZVRŠENJA U 2022.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</si>
</sst>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0" fillId="2" borderId="1" xfId="0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2" fontId="0" fillId="0" borderId="0" xfId="0" applyNumberFormat="1"/>
    <xf numFmtId="2" fontId="0" fillId="3" borderId="0" xfId="0" applyNumberFormat="1" applyFill="1"/>
    <xf numFmtId="0" fontId="0" fillId="0" borderId="0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top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4" fontId="0" fillId="0" borderId="9" xfId="0" applyNumberFormat="1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workbookViewId="0" topLeftCell="A1">
      <selection activeCell="E11" sqref="E11:E12"/>
    </sheetView>
  </sheetViews>
  <sheetFormatPr defaultColWidth="9.140625" defaultRowHeight="15"/>
  <cols>
    <col min="1" max="1" width="8.00390625" style="1" customWidth="1"/>
    <col min="2" max="2" width="9.28125" style="1" customWidth="1"/>
    <col min="3" max="4" width="15.7109375" style="1" customWidth="1"/>
    <col min="5" max="5" width="10.8515625" style="1" customWidth="1"/>
    <col min="6" max="14" width="15.7109375" style="1" customWidth="1"/>
    <col min="15" max="15" width="15.7109375" style="0" customWidth="1"/>
  </cols>
  <sheetData>
    <row r="1" ht="15">
      <c r="A1" s="1" t="s">
        <v>16</v>
      </c>
    </row>
    <row r="2" ht="15">
      <c r="A2" s="3" t="s">
        <v>0</v>
      </c>
    </row>
    <row r="3" ht="15">
      <c r="A3" s="3" t="s">
        <v>1</v>
      </c>
    </row>
    <row r="4" ht="15">
      <c r="A4" s="4" t="s">
        <v>2</v>
      </c>
    </row>
    <row r="5" ht="15">
      <c r="A5" s="3"/>
    </row>
    <row r="6" spans="1:14" ht="15.75" thickBot="1">
      <c r="A6" s="32" t="s">
        <v>45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60" customHeight="1">
      <c r="A7" s="18" t="s">
        <v>3</v>
      </c>
      <c r="B7" s="19" t="s">
        <v>4</v>
      </c>
      <c r="C7" s="19" t="s">
        <v>5</v>
      </c>
      <c r="D7" s="21" t="s">
        <v>25</v>
      </c>
      <c r="E7" s="21" t="s">
        <v>32</v>
      </c>
      <c r="F7" s="20" t="s">
        <v>26</v>
      </c>
      <c r="G7" s="20" t="s">
        <v>27</v>
      </c>
      <c r="H7" s="20" t="s">
        <v>28</v>
      </c>
      <c r="I7" s="19" t="s">
        <v>6</v>
      </c>
      <c r="J7" s="21" t="s">
        <v>7</v>
      </c>
      <c r="K7" s="21" t="s">
        <v>29</v>
      </c>
      <c r="L7" s="21" t="s">
        <v>30</v>
      </c>
      <c r="M7" s="19" t="s">
        <v>31</v>
      </c>
      <c r="N7" s="19" t="s">
        <v>22</v>
      </c>
    </row>
    <row r="8" spans="1:14" ht="15">
      <c r="A8" s="22"/>
      <c r="B8" s="5"/>
      <c r="C8" s="5"/>
      <c r="D8" s="28"/>
      <c r="E8" s="28"/>
      <c r="F8" s="6"/>
      <c r="G8" s="6"/>
      <c r="H8" s="6"/>
      <c r="I8" s="2"/>
      <c r="J8" s="2"/>
      <c r="K8" s="2"/>
      <c r="L8" s="2"/>
      <c r="M8" s="2"/>
      <c r="N8" s="2"/>
    </row>
    <row r="9" spans="1:14" ht="15">
      <c r="A9" s="23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39.95" customHeight="1">
      <c r="A10" s="24">
        <v>1</v>
      </c>
      <c r="B10" s="8">
        <v>1</v>
      </c>
      <c r="C10" s="9" t="s">
        <v>15</v>
      </c>
      <c r="D10" s="9">
        <v>90910000</v>
      </c>
      <c r="E10" s="9" t="s">
        <v>33</v>
      </c>
      <c r="F10" s="9" t="s">
        <v>8</v>
      </c>
      <c r="G10" s="9" t="s">
        <v>10</v>
      </c>
      <c r="H10" s="12">
        <v>56472028311</v>
      </c>
      <c r="I10" s="10">
        <v>44835</v>
      </c>
      <c r="J10" s="9" t="s">
        <v>9</v>
      </c>
      <c r="K10" s="11">
        <v>29400</v>
      </c>
      <c r="L10" s="29">
        <v>0</v>
      </c>
      <c r="M10" s="11">
        <v>29400</v>
      </c>
      <c r="N10" s="9" t="s">
        <v>9</v>
      </c>
    </row>
    <row r="11" spans="1:14" ht="39.95" customHeight="1">
      <c r="A11" s="24">
        <v>2</v>
      </c>
      <c r="B11" s="8">
        <v>2</v>
      </c>
      <c r="C11" s="9" t="s">
        <v>13</v>
      </c>
      <c r="D11" s="9">
        <v>9122200</v>
      </c>
      <c r="E11" s="9" t="s">
        <v>33</v>
      </c>
      <c r="F11" s="9" t="s">
        <v>8</v>
      </c>
      <c r="G11" s="9" t="s">
        <v>23</v>
      </c>
      <c r="H11" s="9">
        <v>29035933600</v>
      </c>
      <c r="I11" s="9" t="s">
        <v>34</v>
      </c>
      <c r="J11" s="9" t="s">
        <v>9</v>
      </c>
      <c r="K11" s="11">
        <v>22984.73</v>
      </c>
      <c r="L11" s="11">
        <v>3225.75</v>
      </c>
      <c r="M11" s="11">
        <f>K11+L11</f>
        <v>26210.48</v>
      </c>
      <c r="N11" s="9" t="s">
        <v>9</v>
      </c>
    </row>
    <row r="12" spans="1:14" ht="39.95" customHeight="1">
      <c r="A12" s="24">
        <v>3</v>
      </c>
      <c r="B12" s="8">
        <v>3</v>
      </c>
      <c r="C12" s="9" t="s">
        <v>14</v>
      </c>
      <c r="D12" s="9">
        <v>9310000</v>
      </c>
      <c r="E12" s="9" t="s">
        <v>33</v>
      </c>
      <c r="F12" s="9" t="s">
        <v>8</v>
      </c>
      <c r="G12" s="9" t="s">
        <v>35</v>
      </c>
      <c r="H12" s="9">
        <v>43965974818</v>
      </c>
      <c r="I12" s="9" t="s">
        <v>34</v>
      </c>
      <c r="J12" s="9" t="s">
        <v>38</v>
      </c>
      <c r="K12" s="11">
        <v>83952.6</v>
      </c>
      <c r="L12" s="11">
        <f>K12*13%</f>
        <v>10913.838000000002</v>
      </c>
      <c r="M12" s="11">
        <f>K12+L12</f>
        <v>94866.43800000001</v>
      </c>
      <c r="N12" s="9" t="s">
        <v>9</v>
      </c>
    </row>
    <row r="13" spans="1:14" ht="39.95" customHeight="1">
      <c r="A13" s="24">
        <v>4</v>
      </c>
      <c r="B13" s="8">
        <v>4</v>
      </c>
      <c r="C13" s="9" t="s">
        <v>14</v>
      </c>
      <c r="D13" s="9">
        <v>9310000</v>
      </c>
      <c r="E13" s="9" t="s">
        <v>33</v>
      </c>
      <c r="F13" s="9" t="s">
        <v>8</v>
      </c>
      <c r="G13" s="9" t="s">
        <v>36</v>
      </c>
      <c r="H13" s="9">
        <v>63073332379</v>
      </c>
      <c r="I13" s="9" t="s">
        <v>37</v>
      </c>
      <c r="J13" s="9" t="s">
        <v>9</v>
      </c>
      <c r="K13" s="11">
        <v>25690.72</v>
      </c>
      <c r="L13" s="11">
        <f>K13*13%</f>
        <v>3339.7936000000004</v>
      </c>
      <c r="M13" s="11">
        <f>K13+L13</f>
        <v>29030.513600000002</v>
      </c>
      <c r="N13" s="9" t="s">
        <v>9</v>
      </c>
    </row>
    <row r="14" spans="1:14" ht="39.95" customHeight="1">
      <c r="A14" s="24">
        <v>5</v>
      </c>
      <c r="B14" s="8">
        <v>5</v>
      </c>
      <c r="C14" s="9" t="s">
        <v>11</v>
      </c>
      <c r="D14" s="9">
        <v>30237300</v>
      </c>
      <c r="E14" s="9" t="s">
        <v>33</v>
      </c>
      <c r="F14" s="9" t="s">
        <v>8</v>
      </c>
      <c r="G14" s="9" t="s">
        <v>12</v>
      </c>
      <c r="H14" s="9" t="s">
        <v>24</v>
      </c>
      <c r="I14" s="9" t="s">
        <v>34</v>
      </c>
      <c r="J14" s="9" t="s">
        <v>9</v>
      </c>
      <c r="K14" s="11">
        <v>35945.55</v>
      </c>
      <c r="L14" s="29">
        <v>0</v>
      </c>
      <c r="M14" s="11">
        <f>K14</f>
        <v>35945.55</v>
      </c>
      <c r="N14" s="9" t="s">
        <v>9</v>
      </c>
    </row>
    <row r="15" spans="1:14" ht="39.95" customHeight="1">
      <c r="A15" s="24">
        <v>6</v>
      </c>
      <c r="B15" s="8">
        <v>6</v>
      </c>
      <c r="C15" s="9" t="s">
        <v>39</v>
      </c>
      <c r="D15" s="9">
        <v>30237300</v>
      </c>
      <c r="E15" s="9" t="s">
        <v>33</v>
      </c>
      <c r="F15" s="9" t="s">
        <v>8</v>
      </c>
      <c r="G15" s="9" t="s">
        <v>40</v>
      </c>
      <c r="H15" s="9" t="s">
        <v>41</v>
      </c>
      <c r="I15" s="9" t="s">
        <v>34</v>
      </c>
      <c r="J15" s="9" t="s">
        <v>9</v>
      </c>
      <c r="K15" s="11">
        <v>44619.92</v>
      </c>
      <c r="L15" s="11">
        <v>0</v>
      </c>
      <c r="M15" s="11">
        <f>K15</f>
        <v>44619.92</v>
      </c>
      <c r="N15" s="9" t="s">
        <v>9</v>
      </c>
    </row>
    <row r="16" spans="1:14" ht="39.95" customHeight="1" thickBot="1">
      <c r="A16" s="25">
        <v>7</v>
      </c>
      <c r="B16" s="26">
        <v>7</v>
      </c>
      <c r="C16" s="27" t="s">
        <v>42</v>
      </c>
      <c r="D16" t="s">
        <v>44</v>
      </c>
      <c r="E16" s="9" t="s">
        <v>33</v>
      </c>
      <c r="F16" s="9" t="s">
        <v>8</v>
      </c>
      <c r="G16" s="27" t="s">
        <v>43</v>
      </c>
      <c r="H16">
        <v>98887516063</v>
      </c>
      <c r="I16" s="9" t="s">
        <v>9</v>
      </c>
      <c r="J16" s="27" t="s">
        <v>9</v>
      </c>
      <c r="K16" s="30">
        <v>47471.5</v>
      </c>
      <c r="L16" s="30">
        <f>K16*25%</f>
        <v>11867.875</v>
      </c>
      <c r="M16" s="11">
        <f>K16+L16</f>
        <v>59339.375</v>
      </c>
      <c r="N16" s="9" t="s">
        <v>9</v>
      </c>
    </row>
    <row r="17" spans="1:14" ht="27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31">
        <f>SUM(K10:K16)</f>
        <v>290065.02</v>
      </c>
      <c r="L17" s="31">
        <f aca="true" t="shared" si="0" ref="L17:M17">SUM(L10:L16)</f>
        <v>29347.2566</v>
      </c>
      <c r="M17" s="31">
        <f t="shared" si="0"/>
        <v>319412.2766</v>
      </c>
      <c r="N17" s="17"/>
    </row>
    <row r="18" ht="15">
      <c r="M18" s="13"/>
    </row>
    <row r="19" spans="2:13" ht="15">
      <c r="B19"/>
      <c r="L19" s="14"/>
      <c r="M19" s="13"/>
    </row>
    <row r="20" spans="2:13" ht="15">
      <c r="B20"/>
      <c r="C20"/>
      <c r="M20" s="14"/>
    </row>
    <row r="21" spans="2:3" ht="15">
      <c r="B21"/>
      <c r="C21"/>
    </row>
    <row r="22" spans="2:3" ht="15">
      <c r="B22"/>
      <c r="C22"/>
    </row>
    <row r="23" spans="2:3" ht="15">
      <c r="B23"/>
      <c r="C23"/>
    </row>
    <row r="24" spans="2:3" ht="15">
      <c r="B24"/>
      <c r="C24"/>
    </row>
    <row r="25" spans="2:12" ht="15">
      <c r="B25"/>
      <c r="C25"/>
      <c r="L25" s="14"/>
    </row>
    <row r="26" spans="2:3" ht="15">
      <c r="B26"/>
      <c r="C26"/>
    </row>
    <row r="27" spans="2:3" ht="15">
      <c r="B27"/>
      <c r="C27"/>
    </row>
    <row r="28" spans="2:3" ht="15">
      <c r="B28"/>
      <c r="C28"/>
    </row>
    <row r="29" spans="2:3" ht="15">
      <c r="B29"/>
      <c r="C29"/>
    </row>
    <row r="30" spans="2:3" ht="15">
      <c r="B30"/>
      <c r="C30"/>
    </row>
    <row r="31" spans="2:3" ht="15">
      <c r="B31"/>
      <c r="C31"/>
    </row>
    <row r="32" spans="2:3" ht="15">
      <c r="B32"/>
      <c r="C32"/>
    </row>
    <row r="33" spans="2:3" ht="15">
      <c r="B33"/>
      <c r="C33"/>
    </row>
    <row r="34" ht="15">
      <c r="C34"/>
    </row>
    <row r="35" ht="15">
      <c r="C35"/>
    </row>
    <row r="36" ht="15">
      <c r="C36"/>
    </row>
    <row r="37" ht="15">
      <c r="C37"/>
    </row>
    <row r="38" ht="15">
      <c r="C38"/>
    </row>
    <row r="39" ht="15">
      <c r="C39"/>
    </row>
    <row r="40" ht="15">
      <c r="C40"/>
    </row>
    <row r="41" ht="15">
      <c r="C41"/>
    </row>
    <row r="42" ht="15">
      <c r="C42"/>
    </row>
    <row r="43" ht="15">
      <c r="C43"/>
    </row>
    <row r="44" ht="15">
      <c r="C44"/>
    </row>
    <row r="45" ht="15">
      <c r="C45"/>
    </row>
    <row r="46" ht="15">
      <c r="C46"/>
    </row>
    <row r="47" ht="15">
      <c r="C47"/>
    </row>
    <row r="48" ht="15">
      <c r="C48"/>
    </row>
    <row r="49" ht="15">
      <c r="C49"/>
    </row>
    <row r="50" ht="15">
      <c r="C50"/>
    </row>
    <row r="51" ht="15">
      <c r="C51"/>
    </row>
    <row r="52" ht="15">
      <c r="C52"/>
    </row>
  </sheetData>
  <mergeCells count="1">
    <mergeCell ref="A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 topLeftCell="A1">
      <selection activeCell="J24" sqref="J24"/>
    </sheetView>
  </sheetViews>
  <sheetFormatPr defaultColWidth="9.140625" defaultRowHeight="15"/>
  <cols>
    <col min="3" max="3" width="11.140625" style="0" customWidth="1"/>
    <col min="4" max="4" width="11.140625" style="15" customWidth="1"/>
    <col min="5" max="6" width="11.7109375" style="0" customWidth="1"/>
    <col min="7" max="7" width="12.00390625" style="0" customWidth="1"/>
  </cols>
  <sheetData>
    <row r="1" spans="2:7" ht="15">
      <c r="B1" t="s">
        <v>17</v>
      </c>
      <c r="C1" t="s">
        <v>18</v>
      </c>
      <c r="E1" t="s">
        <v>19</v>
      </c>
      <c r="G1" t="s">
        <v>20</v>
      </c>
    </row>
    <row r="2" spans="1:7" ht="15">
      <c r="A2">
        <v>1</v>
      </c>
      <c r="B2">
        <v>2450</v>
      </c>
      <c r="C2">
        <v>4863.6</v>
      </c>
      <c r="D2" s="16">
        <f>C2*113%</f>
        <v>5495.8679999999995</v>
      </c>
      <c r="E2">
        <v>3022.5</v>
      </c>
      <c r="F2">
        <f>E2*125%</f>
        <v>3778.125</v>
      </c>
      <c r="G2">
        <v>9794.07</v>
      </c>
    </row>
    <row r="3" spans="1:7" ht="15">
      <c r="A3">
        <v>2</v>
      </c>
      <c r="B3">
        <v>2450</v>
      </c>
      <c r="C3">
        <v>4355.66</v>
      </c>
      <c r="D3" s="16">
        <f aca="true" t="shared" si="0" ref="D3:D13">C3*113%</f>
        <v>4921.895799999999</v>
      </c>
      <c r="E3">
        <v>1431.08</v>
      </c>
      <c r="F3">
        <f aca="true" t="shared" si="1" ref="F3:F26">E3*125%</f>
        <v>1788.85</v>
      </c>
      <c r="G3">
        <v>8076.54</v>
      </c>
    </row>
    <row r="4" spans="1:7" ht="15">
      <c r="A4">
        <v>3</v>
      </c>
      <c r="B4">
        <v>2450</v>
      </c>
      <c r="C4">
        <v>4372.75</v>
      </c>
      <c r="D4" s="16">
        <f t="shared" si="0"/>
        <v>4941.2074999999995</v>
      </c>
      <c r="E4">
        <v>2091</v>
      </c>
      <c r="F4">
        <f t="shared" si="1"/>
        <v>2613.75</v>
      </c>
      <c r="G4">
        <v>1075.44</v>
      </c>
    </row>
    <row r="5" spans="1:7" ht="15">
      <c r="A5">
        <v>4</v>
      </c>
      <c r="B5">
        <v>2450</v>
      </c>
      <c r="C5">
        <v>4789.26</v>
      </c>
      <c r="D5" s="16">
        <f t="shared" si="0"/>
        <v>5411.8638</v>
      </c>
      <c r="E5">
        <v>2091.13</v>
      </c>
      <c r="F5">
        <f t="shared" si="1"/>
        <v>2613.9125000000004</v>
      </c>
      <c r="G5">
        <v>6386.31</v>
      </c>
    </row>
    <row r="6" spans="1:7" ht="15">
      <c r="A6">
        <v>5</v>
      </c>
      <c r="B6">
        <v>2450</v>
      </c>
      <c r="C6">
        <v>4440.99</v>
      </c>
      <c r="D6" s="16">
        <f t="shared" si="0"/>
        <v>5018.318699999999</v>
      </c>
      <c r="E6">
        <v>997.52</v>
      </c>
      <c r="F6">
        <f t="shared" si="1"/>
        <v>1246.9</v>
      </c>
      <c r="G6">
        <v>12405.31</v>
      </c>
    </row>
    <row r="7" spans="1:6" ht="15">
      <c r="A7">
        <v>6</v>
      </c>
      <c r="B7">
        <v>2450</v>
      </c>
      <c r="C7">
        <v>5779.97</v>
      </c>
      <c r="D7" s="16">
        <f t="shared" si="0"/>
        <v>6531.366099999999</v>
      </c>
      <c r="E7">
        <v>989.72</v>
      </c>
      <c r="F7">
        <f t="shared" si="1"/>
        <v>1237.15</v>
      </c>
    </row>
    <row r="8" spans="1:6" ht="15">
      <c r="A8">
        <v>7</v>
      </c>
      <c r="B8">
        <v>2450</v>
      </c>
      <c r="C8">
        <v>6402.56</v>
      </c>
      <c r="D8" s="16">
        <f t="shared" si="0"/>
        <v>7234.8928</v>
      </c>
      <c r="E8">
        <v>1809.19</v>
      </c>
      <c r="F8">
        <f t="shared" si="1"/>
        <v>2261.4875</v>
      </c>
    </row>
    <row r="9" spans="1:6" ht="15">
      <c r="A9">
        <v>8</v>
      </c>
      <c r="B9">
        <v>2450</v>
      </c>
      <c r="C9">
        <v>5210.78</v>
      </c>
      <c r="D9" s="16">
        <f t="shared" si="0"/>
        <v>5888.1813999999995</v>
      </c>
      <c r="E9">
        <v>713.49</v>
      </c>
      <c r="F9">
        <f t="shared" si="1"/>
        <v>891.8625</v>
      </c>
    </row>
    <row r="10" spans="1:6" ht="15">
      <c r="A10">
        <v>9</v>
      </c>
      <c r="B10">
        <v>2450</v>
      </c>
      <c r="C10">
        <v>5018.37</v>
      </c>
      <c r="D10" s="16">
        <f t="shared" si="0"/>
        <v>5670.758099999999</v>
      </c>
      <c r="E10">
        <v>1208.09</v>
      </c>
      <c r="F10">
        <f t="shared" si="1"/>
        <v>1510.1125</v>
      </c>
    </row>
    <row r="11" spans="1:6" ht="15">
      <c r="A11">
        <v>10</v>
      </c>
      <c r="B11">
        <v>2450</v>
      </c>
      <c r="C11">
        <v>7074.66</v>
      </c>
      <c r="D11" s="16">
        <f t="shared" si="0"/>
        <v>7994.365799999999</v>
      </c>
      <c r="E11">
        <v>394.32</v>
      </c>
      <c r="F11">
        <f t="shared" si="1"/>
        <v>492.9</v>
      </c>
    </row>
    <row r="12" spans="1:6" ht="15">
      <c r="A12">
        <v>11</v>
      </c>
      <c r="B12">
        <v>2450</v>
      </c>
      <c r="C12">
        <v>4256.87</v>
      </c>
      <c r="D12" s="16">
        <f t="shared" si="0"/>
        <v>4810.263099999999</v>
      </c>
      <c r="E12">
        <v>539.13</v>
      </c>
      <c r="F12">
        <f t="shared" si="1"/>
        <v>673.9125</v>
      </c>
    </row>
    <row r="13" spans="1:6" ht="15">
      <c r="A13">
        <v>12</v>
      </c>
      <c r="B13">
        <v>2450</v>
      </c>
      <c r="C13">
        <v>2686.32</v>
      </c>
      <c r="D13" s="16">
        <f t="shared" si="0"/>
        <v>3035.5416</v>
      </c>
      <c r="E13">
        <v>76.15</v>
      </c>
      <c r="F13">
        <f t="shared" si="1"/>
        <v>95.1875</v>
      </c>
    </row>
    <row r="14" spans="2:7" ht="15">
      <c r="B14">
        <f>SUM(B2:B13)</f>
        <v>29400</v>
      </c>
      <c r="D14" s="15">
        <v>9035.97</v>
      </c>
      <c r="E14">
        <v>63.15</v>
      </c>
      <c r="F14">
        <f t="shared" si="1"/>
        <v>78.9375</v>
      </c>
      <c r="G14">
        <f>SUM(G2:G13)</f>
        <v>37737.67</v>
      </c>
    </row>
    <row r="15" spans="3:6" ht="15">
      <c r="C15">
        <f>C14*113%</f>
        <v>0</v>
      </c>
      <c r="D15" s="16">
        <f>SUM(D2:D14)</f>
        <v>75990.49269999999</v>
      </c>
      <c r="E15">
        <v>10</v>
      </c>
      <c r="F15">
        <f t="shared" si="1"/>
        <v>12.5</v>
      </c>
    </row>
    <row r="16" spans="5:6" ht="15">
      <c r="E16">
        <v>20</v>
      </c>
      <c r="F16">
        <f t="shared" si="1"/>
        <v>25</v>
      </c>
    </row>
    <row r="17" spans="5:6" ht="15">
      <c r="E17">
        <v>20</v>
      </c>
      <c r="F17">
        <f t="shared" si="1"/>
        <v>25</v>
      </c>
    </row>
    <row r="18" spans="5:6" ht="15">
      <c r="E18">
        <v>10</v>
      </c>
      <c r="F18">
        <f t="shared" si="1"/>
        <v>12.5</v>
      </c>
    </row>
    <row r="19" spans="5:6" ht="15">
      <c r="E19">
        <v>10</v>
      </c>
      <c r="F19">
        <f t="shared" si="1"/>
        <v>12.5</v>
      </c>
    </row>
    <row r="20" spans="5:6" ht="15">
      <c r="E20">
        <v>20</v>
      </c>
      <c r="F20">
        <f t="shared" si="1"/>
        <v>25</v>
      </c>
    </row>
    <row r="21" spans="5:10" ht="15">
      <c r="E21">
        <v>908.74</v>
      </c>
      <c r="F21">
        <f t="shared" si="1"/>
        <v>1135.925</v>
      </c>
      <c r="J21">
        <v>31278.61</v>
      </c>
    </row>
    <row r="22" spans="5:10" ht="15">
      <c r="E22">
        <v>385.91</v>
      </c>
      <c r="F22">
        <f t="shared" si="1"/>
        <v>482.38750000000005</v>
      </c>
      <c r="J22">
        <v>1197.7</v>
      </c>
    </row>
    <row r="23" spans="5:10" ht="15">
      <c r="E23">
        <v>1763.85</v>
      </c>
      <c r="F23">
        <f t="shared" si="1"/>
        <v>2204.8125</v>
      </c>
      <c r="J23">
        <v>3647.9</v>
      </c>
    </row>
    <row r="24" spans="5:10" ht="15">
      <c r="E24">
        <v>793.36</v>
      </c>
      <c r="F24">
        <f t="shared" si="1"/>
        <v>991.7</v>
      </c>
      <c r="J24">
        <f>J21-J22-J23</f>
        <v>26433.01</v>
      </c>
    </row>
    <row r="25" spans="5:6" ht="15">
      <c r="E25">
        <v>3361.18</v>
      </c>
      <c r="F25">
        <f t="shared" si="1"/>
        <v>4201.474999999999</v>
      </c>
    </row>
    <row r="26" spans="5:6" ht="15">
      <c r="E26">
        <v>1270.45</v>
      </c>
      <c r="F26">
        <f t="shared" si="1"/>
        <v>1588.0625</v>
      </c>
    </row>
    <row r="27" ht="15">
      <c r="E27">
        <f>SUM(E2:E26)</f>
        <v>23999.96</v>
      </c>
    </row>
    <row r="28" spans="5:11" ht="15">
      <c r="E28">
        <f>E27*125%</f>
        <v>29999.949999999997</v>
      </c>
      <c r="K28" t="s">
        <v>21</v>
      </c>
    </row>
    <row r="29" ht="15">
      <c r="F29">
        <f>SUM(F2:F28)</f>
        <v>29999.949999999997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Razum</dc:creator>
  <cp:keywords/>
  <dc:description/>
  <cp:lastModifiedBy>Renata Razum</cp:lastModifiedBy>
  <cp:lastPrinted>2023-03-20T14:17:47Z</cp:lastPrinted>
  <dcterms:created xsi:type="dcterms:W3CDTF">2022-02-01T09:15:41Z</dcterms:created>
  <dcterms:modified xsi:type="dcterms:W3CDTF">2023-03-20T15:16:13Z</dcterms:modified>
  <cp:category/>
  <cp:version/>
  <cp:contentType/>
  <cp:contentStatus/>
</cp:coreProperties>
</file>